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17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Лист1!$A$1:$M$30</definedName>
    <definedName name="_xlnm.Print_Area" localSheetId="1">Лист2!$B$2:$L$10</definedName>
    <definedName name="_xlnm.Print_Area" localSheetId="2">Лист3!$H$5:$M$15</definedName>
  </definedNames>
  <calcPr calcId="124519"/>
</workbook>
</file>

<file path=xl/calcChain.xml><?xml version="1.0" encoding="utf-8"?>
<calcChain xmlns="http://schemas.openxmlformats.org/spreadsheetml/2006/main">
  <c r="M16" i="1"/>
  <c r="G13"/>
  <c r="J15"/>
  <c r="J14"/>
  <c r="H14" s="1"/>
  <c r="J13"/>
  <c r="H13" s="1"/>
  <c r="M22"/>
  <c r="C16"/>
  <c r="D16"/>
  <c r="J10"/>
  <c r="C11"/>
  <c r="K11"/>
  <c r="L11"/>
  <c r="M11"/>
  <c r="C22"/>
  <c r="I22"/>
  <c r="K22"/>
  <c r="L22"/>
  <c r="G21"/>
  <c r="H21" s="1"/>
  <c r="H22" s="1"/>
  <c r="G14" l="1"/>
  <c r="J16"/>
  <c r="H15"/>
  <c r="H16" s="1"/>
  <c r="G15"/>
  <c r="G16" s="1"/>
  <c r="G22"/>
  <c r="J21"/>
  <c r="I16" l="1"/>
  <c r="K16"/>
  <c r="L16"/>
  <c r="D10" l="1"/>
  <c r="D11" s="1"/>
  <c r="G11"/>
  <c r="H11"/>
  <c r="I11"/>
  <c r="J11"/>
  <c r="J20" l="1"/>
  <c r="J19"/>
  <c r="J22" l="1"/>
  <c r="I26"/>
  <c r="K15" i="3" l="1"/>
  <c r="J15"/>
  <c r="L15"/>
  <c r="I15"/>
  <c r="K25" i="1" l="1"/>
  <c r="K26" s="1"/>
  <c r="J24" l="1"/>
  <c r="G24" l="1"/>
  <c r="G25" s="1"/>
  <c r="G26" s="1"/>
  <c r="H24"/>
  <c r="H25" s="1"/>
  <c r="H26" s="1"/>
  <c r="M25"/>
  <c r="M26" s="1"/>
  <c r="L25"/>
  <c r="J25" l="1"/>
  <c r="J26" s="1"/>
</calcChain>
</file>

<file path=xl/sharedStrings.xml><?xml version="1.0" encoding="utf-8"?>
<sst xmlns="http://schemas.openxmlformats.org/spreadsheetml/2006/main" count="78" uniqueCount="61">
  <si>
    <t>Наименование объекта</t>
  </si>
  <si>
    <t>№ п/п</t>
  </si>
  <si>
    <t>Общая площадь квартир жилых домов, кв.м.</t>
  </si>
  <si>
    <t>Ввод площади в текущем году, кв.м.</t>
  </si>
  <si>
    <t>Стоимость проведения капитального ремонта, руб.</t>
  </si>
  <si>
    <t>сметная</t>
  </si>
  <si>
    <t>договорная</t>
  </si>
  <si>
    <t>всего</t>
  </si>
  <si>
    <t>в том числе</t>
  </si>
  <si>
    <t>бюджет</t>
  </si>
  <si>
    <t xml:space="preserve">Сроки проведения капитального ремонта </t>
  </si>
  <si>
    <t xml:space="preserve">начало, месяц, год </t>
  </si>
  <si>
    <t>окончание, месяц, год</t>
  </si>
  <si>
    <t>Подрядная организация</t>
  </si>
  <si>
    <t>ИТОГО:</t>
  </si>
  <si>
    <t>Виды ремонтно-строительных раблот</t>
  </si>
  <si>
    <t>начало, месяц, год</t>
  </si>
  <si>
    <t>Стоимость 1 кв.м., руб.</t>
  </si>
  <si>
    <t>окончание месяц, год</t>
  </si>
  <si>
    <t>Информация по объектам текущего графика капитального ремонта жилищного фонда</t>
  </si>
  <si>
    <t>Итого:</t>
  </si>
  <si>
    <t>Затраты на технический и авторский надзор, подготовка объекта к вводу в эксплуатацию, отчисления госстройнадзору, средства на ПИР, мониторинг цен.</t>
  </si>
  <si>
    <t>отчисления граждан и арендаторы</t>
  </si>
  <si>
    <t>Раздел 2: Объекты без ввода площади в текущем году</t>
  </si>
  <si>
    <t>Раздел 3: Разработка проектной документации</t>
  </si>
  <si>
    <t>Район</t>
  </si>
  <si>
    <t>работает приемочная комиссия</t>
  </si>
  <si>
    <t>Капитальный ремонт</t>
  </si>
  <si>
    <t>план год</t>
  </si>
  <si>
    <t>план 9</t>
  </si>
  <si>
    <t xml:space="preserve">факт </t>
  </si>
  <si>
    <t>ожидаемый</t>
  </si>
  <si>
    <t>Витебск</t>
  </si>
  <si>
    <t>Витебский</t>
  </si>
  <si>
    <t xml:space="preserve">Шумилинский </t>
  </si>
  <si>
    <t xml:space="preserve">Лиозненский </t>
  </si>
  <si>
    <t>Бешенковичский</t>
  </si>
  <si>
    <t>Городокский</t>
  </si>
  <si>
    <t>ИТОГО</t>
  </si>
  <si>
    <t>Информация о вводе капитальный ремонт 3 квартал 2022</t>
  </si>
  <si>
    <t>Раздел 1: Объекты с вводом площади в текущем году</t>
  </si>
  <si>
    <t>Капитальный ремонт жилого дома №6 по ул. Школьная в г.п. Лиозно</t>
  </si>
  <si>
    <t>Раздел 4: Затраты заказчика</t>
  </si>
  <si>
    <t>февраль</t>
  </si>
  <si>
    <t>Капитальный ремонт жилого дома                № 46 А по ул. Марии Октябрьской в г.п. Лиозно</t>
  </si>
  <si>
    <t>Замена кровли, ремонт фасада с последующей окраской, ремонт балконов, замена межблочных швов, замена оконных и дверных заполнений, замена магистралей и стояков ХГВ, канализации, замена магистралей и части стояков системы отопления по подвалу,  замена системы электроснабжения</t>
  </si>
  <si>
    <t>Нормативный срок производства работ, мес.</t>
  </si>
  <si>
    <t>март</t>
  </si>
  <si>
    <t>Модернизация жилого дома   № 4 по улице  Школьная в н.п. Черноручье Лиозненского района</t>
  </si>
  <si>
    <t>Модернизация  жилого дома № 29 по улице Оршанская в н.п.Бабиновичи Лиозненского района</t>
  </si>
  <si>
    <t>август</t>
  </si>
  <si>
    <t>План финансирования 2025 года, руб.</t>
  </si>
  <si>
    <t>Использовано средств на 01.01.2025 г.,   руб.</t>
  </si>
  <si>
    <t>стоимость работ на 2025 год</t>
  </si>
  <si>
    <t>Модернизация жилого дома № 2 по ул.Школьная в н.п. Черноручье Лиозненского района</t>
  </si>
  <si>
    <t>июнь</t>
  </si>
  <si>
    <t>кредиторская задолженность на 01.01.2024 г.(включена в столбец 13)</t>
  </si>
  <si>
    <t>январь</t>
  </si>
  <si>
    <t>жекабрь</t>
  </si>
  <si>
    <t>ООО "Геофорс"</t>
  </si>
  <si>
    <t xml:space="preserve">               Текущий график                                                                                                                                                                                                                                                                                            капитального ремонта жилищного фонда  г.п. Лиозно и Лиозненского района  на  2025год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</si>
</sst>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4" fontId="2" fillId="0" borderId="0" xfId="0" applyNumberFormat="1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6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4" fontId="4" fillId="0" borderId="0" xfId="0" applyNumberFormat="1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17" fontId="4" fillId="0" borderId="15" xfId="0" applyNumberFormat="1" applyFont="1" applyBorder="1" applyAlignment="1">
      <alignment horizontal="center" vertical="center" wrapText="1"/>
    </xf>
    <xf numFmtId="17" fontId="4" fillId="0" borderId="10" xfId="0" applyNumberFormat="1" applyFont="1" applyBorder="1" applyAlignment="1">
      <alignment horizontal="center" vertical="center" wrapText="1"/>
    </xf>
    <xf numFmtId="17" fontId="4" fillId="0" borderId="11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78"/>
  <sheetViews>
    <sheetView tabSelected="1" view="pageBreakPreview" zoomScale="75" zoomScaleNormal="75" zoomScaleSheetLayoutView="75" workbookViewId="0">
      <selection activeCell="A2" sqref="A2:M2"/>
    </sheetView>
  </sheetViews>
  <sheetFormatPr defaultRowHeight="13.2"/>
  <cols>
    <col min="1" max="1" width="4.5546875" style="1" customWidth="1"/>
    <col min="2" max="2" width="37.33203125" style="1" customWidth="1"/>
    <col min="3" max="3" width="10.109375" style="1" customWidth="1"/>
    <col min="4" max="4" width="10.5546875" style="1" customWidth="1"/>
    <col min="5" max="5" width="11" style="1" customWidth="1"/>
    <col min="6" max="6" width="11.5546875" style="1" customWidth="1"/>
    <col min="7" max="7" width="14.88671875" style="1" customWidth="1"/>
    <col min="8" max="8" width="16.33203125" style="1" customWidth="1"/>
    <col min="9" max="9" width="15.33203125" style="1" customWidth="1"/>
    <col min="10" max="10" width="14.6640625" style="2" customWidth="1"/>
    <col min="11" max="11" width="16.33203125" style="2" customWidth="1"/>
    <col min="12" max="12" width="14.5546875" style="2" customWidth="1"/>
    <col min="13" max="16" width="16.6640625" style="2" customWidth="1"/>
    <col min="17" max="17" width="14.33203125" customWidth="1"/>
    <col min="18" max="18" width="13.109375" customWidth="1"/>
    <col min="21" max="21" width="11.5546875" bestFit="1" customWidth="1"/>
  </cols>
  <sheetData>
    <row r="2" spans="1:23" s="8" customFormat="1" ht="41.25" customHeight="1">
      <c r="A2" s="94" t="s">
        <v>60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68"/>
      <c r="O2" s="68"/>
      <c r="P2" s="68"/>
    </row>
    <row r="3" spans="1:23" s="8" customFormat="1" ht="33.75" customHeight="1">
      <c r="A3" s="89" t="s">
        <v>1</v>
      </c>
      <c r="B3" s="93" t="s">
        <v>0</v>
      </c>
      <c r="C3" s="89" t="s">
        <v>2</v>
      </c>
      <c r="D3" s="89" t="s">
        <v>3</v>
      </c>
      <c r="E3" s="89" t="s">
        <v>10</v>
      </c>
      <c r="F3" s="89"/>
      <c r="G3" s="89" t="s">
        <v>4</v>
      </c>
      <c r="H3" s="89"/>
      <c r="I3" s="89" t="s">
        <v>52</v>
      </c>
      <c r="J3" s="89" t="s">
        <v>51</v>
      </c>
      <c r="K3" s="89"/>
      <c r="L3" s="89"/>
      <c r="M3" s="89"/>
      <c r="N3" s="69"/>
      <c r="O3" s="69"/>
      <c r="P3" s="69"/>
    </row>
    <row r="4" spans="1:23" s="8" customFormat="1" ht="13.5" customHeight="1">
      <c r="A4" s="89"/>
      <c r="B4" s="93"/>
      <c r="C4" s="89"/>
      <c r="D4" s="89"/>
      <c r="E4" s="89" t="s">
        <v>16</v>
      </c>
      <c r="F4" s="89" t="s">
        <v>12</v>
      </c>
      <c r="G4" s="89" t="s">
        <v>5</v>
      </c>
      <c r="H4" s="89" t="s">
        <v>6</v>
      </c>
      <c r="I4" s="89"/>
      <c r="J4" s="89" t="s">
        <v>7</v>
      </c>
      <c r="K4" s="89" t="s">
        <v>8</v>
      </c>
      <c r="L4" s="89"/>
      <c r="M4" s="89"/>
      <c r="N4" s="69"/>
      <c r="O4" s="69"/>
      <c r="P4" s="69"/>
    </row>
    <row r="5" spans="1:23" s="8" customFormat="1" ht="21" customHeight="1">
      <c r="A5" s="89"/>
      <c r="B5" s="93"/>
      <c r="C5" s="89"/>
      <c r="D5" s="89"/>
      <c r="E5" s="89"/>
      <c r="F5" s="89"/>
      <c r="G5" s="89"/>
      <c r="H5" s="89"/>
      <c r="I5" s="89"/>
      <c r="J5" s="89"/>
      <c r="K5" s="89" t="s">
        <v>56</v>
      </c>
      <c r="L5" s="89" t="s">
        <v>53</v>
      </c>
      <c r="M5" s="89"/>
      <c r="N5" s="69"/>
      <c r="O5" s="69"/>
      <c r="P5" s="69"/>
    </row>
    <row r="6" spans="1:23" s="8" customFormat="1" ht="60.75" customHeight="1">
      <c r="A6" s="89"/>
      <c r="B6" s="93"/>
      <c r="C6" s="89"/>
      <c r="D6" s="89"/>
      <c r="E6" s="89"/>
      <c r="F6" s="89"/>
      <c r="G6" s="89"/>
      <c r="H6" s="89"/>
      <c r="I6" s="89"/>
      <c r="J6" s="89"/>
      <c r="K6" s="89"/>
      <c r="L6" s="22" t="s">
        <v>9</v>
      </c>
      <c r="M6" s="22" t="s">
        <v>22</v>
      </c>
      <c r="N6" s="69"/>
      <c r="O6" s="69"/>
      <c r="P6" s="69"/>
    </row>
    <row r="7" spans="1:23" ht="15" customHeight="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69"/>
      <c r="O7" s="69"/>
      <c r="P7" s="69"/>
      <c r="R7" s="43"/>
    </row>
    <row r="8" spans="1:23" s="4" customFormat="1" ht="12.75" customHeight="1">
      <c r="A8" s="92" t="s">
        <v>40</v>
      </c>
      <c r="B8" s="92"/>
      <c r="C8" s="92"/>
      <c r="D8" s="92"/>
      <c r="E8" s="92"/>
      <c r="F8" s="63"/>
      <c r="G8" s="63"/>
      <c r="H8" s="63"/>
      <c r="I8" s="63"/>
      <c r="J8" s="63"/>
      <c r="K8" s="63"/>
      <c r="L8" s="63"/>
      <c r="M8" s="63"/>
      <c r="N8" s="70"/>
      <c r="O8" s="70"/>
      <c r="P8" s="70"/>
      <c r="R8" s="44"/>
      <c r="W8"/>
    </row>
    <row r="9" spans="1:23">
      <c r="A9" s="65"/>
      <c r="B9" s="65"/>
      <c r="C9" s="65"/>
      <c r="D9" s="65"/>
      <c r="E9" s="65"/>
      <c r="F9" s="65"/>
      <c r="G9" s="65"/>
      <c r="H9" s="65"/>
      <c r="I9" s="65"/>
      <c r="J9" s="66"/>
      <c r="K9" s="66"/>
      <c r="L9" s="66"/>
      <c r="M9" s="66"/>
      <c r="Q9" s="67"/>
    </row>
    <row r="10" spans="1:23" s="4" customFormat="1" ht="38.25" customHeight="1">
      <c r="A10" s="24">
        <v>1</v>
      </c>
      <c r="B10" s="60" t="s">
        <v>41</v>
      </c>
      <c r="C10" s="24">
        <v>878</v>
      </c>
      <c r="D10" s="24">
        <f>C10</f>
        <v>878</v>
      </c>
      <c r="E10" s="62">
        <v>2024</v>
      </c>
      <c r="F10" s="62" t="s">
        <v>47</v>
      </c>
      <c r="G10" s="23">
        <v>938153</v>
      </c>
      <c r="H10" s="23">
        <v>938153</v>
      </c>
      <c r="I10" s="23">
        <v>317123.21999999997</v>
      </c>
      <c r="J10" s="23">
        <f>L10+M10</f>
        <v>621027.78</v>
      </c>
      <c r="K10" s="23">
        <v>30936.78</v>
      </c>
      <c r="L10" s="31">
        <v>500000</v>
      </c>
      <c r="M10" s="23">
        <v>121027.78</v>
      </c>
      <c r="N10" s="71"/>
      <c r="O10" s="71"/>
      <c r="P10" s="71"/>
      <c r="R10" s="44"/>
      <c r="W10"/>
    </row>
    <row r="11" spans="1:23" s="4" customFormat="1" ht="20.25" customHeight="1">
      <c r="A11" s="23"/>
      <c r="B11" s="25" t="s">
        <v>20</v>
      </c>
      <c r="C11" s="75">
        <f>C10</f>
        <v>878</v>
      </c>
      <c r="D11" s="75">
        <f>D10</f>
        <v>878</v>
      </c>
      <c r="E11" s="27"/>
      <c r="F11" s="27"/>
      <c r="G11" s="27">
        <f t="shared" ref="G11:M11" si="0">G10</f>
        <v>938153</v>
      </c>
      <c r="H11" s="27">
        <f t="shared" si="0"/>
        <v>938153</v>
      </c>
      <c r="I11" s="27">
        <f t="shared" si="0"/>
        <v>317123.21999999997</v>
      </c>
      <c r="J11" s="27">
        <f t="shared" si="0"/>
        <v>621027.78</v>
      </c>
      <c r="K11" s="27">
        <f t="shared" si="0"/>
        <v>30936.78</v>
      </c>
      <c r="L11" s="27">
        <f t="shared" si="0"/>
        <v>500000</v>
      </c>
      <c r="M11" s="27">
        <f t="shared" si="0"/>
        <v>121027.78</v>
      </c>
      <c r="N11" s="64"/>
      <c r="O11" s="64"/>
      <c r="P11" s="64"/>
      <c r="Q11" s="64"/>
      <c r="R11" s="27"/>
      <c r="S11" s="27"/>
      <c r="W11"/>
    </row>
    <row r="12" spans="1:23" s="4" customFormat="1" ht="14.25" customHeight="1">
      <c r="A12" s="92" t="s">
        <v>23</v>
      </c>
      <c r="B12" s="92"/>
      <c r="C12" s="92"/>
      <c r="D12" s="92"/>
      <c r="E12" s="92"/>
      <c r="F12" s="62"/>
      <c r="G12" s="23"/>
      <c r="H12" s="23"/>
      <c r="I12" s="23"/>
      <c r="J12" s="23"/>
      <c r="K12" s="23"/>
      <c r="L12" s="31"/>
      <c r="M12" s="23"/>
      <c r="N12" s="71"/>
      <c r="O12" s="71"/>
      <c r="P12" s="71"/>
      <c r="R12" s="44"/>
      <c r="W12"/>
    </row>
    <row r="13" spans="1:23" s="4" customFormat="1" ht="56.25" customHeight="1">
      <c r="A13" s="24">
        <v>1</v>
      </c>
      <c r="B13" s="29" t="s">
        <v>54</v>
      </c>
      <c r="C13" s="24">
        <v>573</v>
      </c>
      <c r="D13" s="24">
        <v>573</v>
      </c>
      <c r="E13" s="24" t="s">
        <v>50</v>
      </c>
      <c r="F13" s="84">
        <v>46023</v>
      </c>
      <c r="G13" s="23">
        <f>J13</f>
        <v>56000</v>
      </c>
      <c r="H13" s="23">
        <f>J13</f>
        <v>56000</v>
      </c>
      <c r="I13" s="23"/>
      <c r="J13" s="23">
        <f>M13</f>
        <v>56000</v>
      </c>
      <c r="K13" s="23"/>
      <c r="L13" s="31"/>
      <c r="M13" s="23">
        <v>56000</v>
      </c>
      <c r="N13" s="71"/>
      <c r="O13" s="71"/>
      <c r="P13" s="71"/>
      <c r="R13" s="44"/>
      <c r="W13"/>
    </row>
    <row r="14" spans="1:23" s="4" customFormat="1" ht="51" customHeight="1">
      <c r="A14" s="24">
        <v>2</v>
      </c>
      <c r="B14" s="29" t="s">
        <v>48</v>
      </c>
      <c r="C14" s="24">
        <v>573</v>
      </c>
      <c r="D14" s="24">
        <v>573</v>
      </c>
      <c r="E14" s="24" t="s">
        <v>50</v>
      </c>
      <c r="F14" s="84">
        <v>46023</v>
      </c>
      <c r="G14" s="23">
        <f>J14</f>
        <v>56000</v>
      </c>
      <c r="H14" s="23">
        <f>J14</f>
        <v>56000</v>
      </c>
      <c r="I14" s="23"/>
      <c r="J14" s="23">
        <f>M14</f>
        <v>56000</v>
      </c>
      <c r="K14" s="23"/>
      <c r="L14" s="31"/>
      <c r="M14" s="23">
        <v>56000</v>
      </c>
      <c r="N14" s="71"/>
      <c r="O14" s="71"/>
      <c r="P14" s="71"/>
      <c r="R14" s="44"/>
      <c r="W14"/>
    </row>
    <row r="15" spans="1:23" s="4" customFormat="1" ht="47.25" customHeight="1">
      <c r="A15" s="24">
        <v>3</v>
      </c>
      <c r="B15" s="60" t="s">
        <v>49</v>
      </c>
      <c r="C15" s="24">
        <v>551</v>
      </c>
      <c r="D15" s="24">
        <v>551</v>
      </c>
      <c r="E15" s="62" t="s">
        <v>50</v>
      </c>
      <c r="F15" s="84">
        <v>46023</v>
      </c>
      <c r="G15" s="23">
        <f>J15</f>
        <v>56480.26</v>
      </c>
      <c r="H15" s="23">
        <f>J15</f>
        <v>56480.26</v>
      </c>
      <c r="I15" s="82"/>
      <c r="J15" s="23">
        <f>M15</f>
        <v>56480.26</v>
      </c>
      <c r="K15" s="23"/>
      <c r="L15" s="83"/>
      <c r="M15" s="23">
        <v>56480.26</v>
      </c>
      <c r="N15" s="71"/>
      <c r="O15" s="71"/>
      <c r="P15" s="71"/>
      <c r="R15" s="44"/>
      <c r="W15"/>
    </row>
    <row r="16" spans="1:23" s="4" customFormat="1" ht="15.75" customHeight="1">
      <c r="A16" s="24"/>
      <c r="B16" s="25" t="s">
        <v>20</v>
      </c>
      <c r="C16" s="75">
        <f>C13+C14+C15</f>
        <v>1697</v>
      </c>
      <c r="D16" s="27">
        <f>D13+D14+D15</f>
        <v>1697</v>
      </c>
      <c r="E16" s="27"/>
      <c r="F16" s="27"/>
      <c r="G16" s="27">
        <f>G13+G14+G15</f>
        <v>168480.26</v>
      </c>
      <c r="H16" s="27">
        <f>H15+H14+H13</f>
        <v>168480.26</v>
      </c>
      <c r="I16" s="27">
        <f t="shared" ref="I16:L16" si="1">I15</f>
        <v>0</v>
      </c>
      <c r="J16" s="27">
        <f>J15+J14+J13</f>
        <v>168480.26</v>
      </c>
      <c r="K16" s="27">
        <f t="shared" si="1"/>
        <v>0</v>
      </c>
      <c r="L16" s="27">
        <f t="shared" si="1"/>
        <v>0</v>
      </c>
      <c r="M16" s="27">
        <f>M15+M14+M13</f>
        <v>168480.26</v>
      </c>
      <c r="N16" s="72"/>
      <c r="O16" s="72"/>
      <c r="P16" s="72"/>
      <c r="R16" s="44"/>
      <c r="U16" s="45"/>
    </row>
    <row r="17" spans="1:18" s="4" customFormat="1" ht="13.5" customHeight="1">
      <c r="A17" s="92" t="s">
        <v>24</v>
      </c>
      <c r="B17" s="92"/>
      <c r="C17" s="92"/>
      <c r="D17" s="26"/>
      <c r="E17" s="26"/>
      <c r="F17" s="26"/>
      <c r="G17" s="27"/>
      <c r="H17" s="27"/>
      <c r="I17" s="27"/>
      <c r="J17" s="27"/>
      <c r="K17" s="27"/>
      <c r="L17" s="42"/>
      <c r="M17" s="27"/>
      <c r="N17" s="72"/>
      <c r="O17" s="72"/>
      <c r="P17" s="72"/>
      <c r="R17" s="44"/>
    </row>
    <row r="18" spans="1:18" s="4" customFormat="1" ht="48" customHeight="1">
      <c r="A18" s="24">
        <v>1</v>
      </c>
      <c r="B18" s="60" t="s">
        <v>54</v>
      </c>
      <c r="C18" s="24">
        <v>573</v>
      </c>
      <c r="D18" s="26"/>
      <c r="E18" s="62" t="s">
        <v>43</v>
      </c>
      <c r="F18" s="62" t="s">
        <v>55</v>
      </c>
      <c r="G18" s="23">
        <v>35000</v>
      </c>
      <c r="H18" s="23">
        <v>35000</v>
      </c>
      <c r="I18" s="23">
        <v>0</v>
      </c>
      <c r="J18" s="23">
        <v>35000</v>
      </c>
      <c r="K18" s="23">
        <v>3400.58</v>
      </c>
      <c r="L18" s="55"/>
      <c r="M18" s="23">
        <v>35000</v>
      </c>
      <c r="N18" s="71"/>
      <c r="O18" s="71"/>
      <c r="P18" s="71"/>
      <c r="R18" s="44"/>
    </row>
    <row r="19" spans="1:18" s="4" customFormat="1" ht="46.5" customHeight="1">
      <c r="A19" s="24">
        <v>2</v>
      </c>
      <c r="B19" s="60" t="s">
        <v>48</v>
      </c>
      <c r="C19" s="24">
        <v>573</v>
      </c>
      <c r="D19" s="26"/>
      <c r="E19" s="62" t="s">
        <v>43</v>
      </c>
      <c r="F19" s="62" t="s">
        <v>55</v>
      </c>
      <c r="G19" s="23">
        <v>35000</v>
      </c>
      <c r="H19" s="23">
        <v>35000</v>
      </c>
      <c r="I19" s="23">
        <v>0</v>
      </c>
      <c r="J19" s="23">
        <f>K19+L19+M19</f>
        <v>35000</v>
      </c>
      <c r="K19" s="23"/>
      <c r="L19" s="55"/>
      <c r="M19" s="23">
        <v>35000</v>
      </c>
      <c r="N19" s="71"/>
      <c r="O19" s="71"/>
      <c r="P19" s="71"/>
      <c r="R19" s="44"/>
    </row>
    <row r="20" spans="1:18" s="4" customFormat="1" ht="46.5" customHeight="1">
      <c r="A20" s="24">
        <v>3</v>
      </c>
      <c r="B20" s="60" t="s">
        <v>49</v>
      </c>
      <c r="C20" s="24">
        <v>551</v>
      </c>
      <c r="D20" s="26"/>
      <c r="E20" s="62" t="s">
        <v>43</v>
      </c>
      <c r="F20" s="62" t="s">
        <v>55</v>
      </c>
      <c r="G20" s="23">
        <v>35000</v>
      </c>
      <c r="H20" s="23">
        <v>35000</v>
      </c>
      <c r="I20" s="23">
        <v>0</v>
      </c>
      <c r="J20" s="23">
        <f t="shared" ref="J20" si="2">K20+L20+M20</f>
        <v>35000</v>
      </c>
      <c r="K20" s="23"/>
      <c r="L20" s="55"/>
      <c r="M20" s="23">
        <v>35000</v>
      </c>
      <c r="N20" s="71"/>
      <c r="O20" s="71"/>
      <c r="P20" s="71"/>
      <c r="R20" s="44"/>
    </row>
    <row r="21" spans="1:18" s="4" customFormat="1" ht="46.5" customHeight="1">
      <c r="A21" s="24">
        <v>4</v>
      </c>
      <c r="B21" s="60" t="s">
        <v>44</v>
      </c>
      <c r="C21" s="24">
        <v>1404</v>
      </c>
      <c r="D21" s="26"/>
      <c r="E21" s="62">
        <v>2024</v>
      </c>
      <c r="F21" s="62" t="s">
        <v>57</v>
      </c>
      <c r="G21" s="23">
        <f>30159.96+5332</f>
        <v>35491.96</v>
      </c>
      <c r="H21" s="23">
        <f>G21</f>
        <v>35491.96</v>
      </c>
      <c r="I21" s="23">
        <v>0</v>
      </c>
      <c r="J21" s="23">
        <f>H21</f>
        <v>35491.96</v>
      </c>
      <c r="K21" s="23">
        <v>30159.96</v>
      </c>
      <c r="L21" s="55"/>
      <c r="M21" s="23">
        <v>35491.96</v>
      </c>
      <c r="N21" s="71"/>
      <c r="O21" s="71"/>
      <c r="P21" s="71"/>
      <c r="R21" s="44"/>
    </row>
    <row r="22" spans="1:18" s="4" customFormat="1" ht="17.25" customHeight="1">
      <c r="A22" s="24"/>
      <c r="B22" s="25" t="s">
        <v>20</v>
      </c>
      <c r="C22" s="76">
        <f>C18+C19+C20+C21</f>
        <v>3101</v>
      </c>
      <c r="D22" s="27"/>
      <c r="E22" s="27"/>
      <c r="F22" s="27"/>
      <c r="G22" s="27">
        <f t="shared" ref="G22:L22" si="3">G18+G19+G20+G21</f>
        <v>140491.96</v>
      </c>
      <c r="H22" s="27">
        <f t="shared" si="3"/>
        <v>140491.96</v>
      </c>
      <c r="I22" s="27">
        <f t="shared" si="3"/>
        <v>0</v>
      </c>
      <c r="J22" s="27">
        <f t="shared" si="3"/>
        <v>140491.96</v>
      </c>
      <c r="K22" s="27">
        <f t="shared" si="3"/>
        <v>33560.54</v>
      </c>
      <c r="L22" s="27">
        <f t="shared" si="3"/>
        <v>0</v>
      </c>
      <c r="M22" s="27">
        <f>M18+M19+M20+M21</f>
        <v>140491.96</v>
      </c>
      <c r="N22" s="72"/>
      <c r="O22" s="72"/>
      <c r="P22" s="72"/>
      <c r="R22" s="44"/>
    </row>
    <row r="23" spans="1:18" s="4" customFormat="1" ht="15.75" customHeight="1">
      <c r="A23" s="92" t="s">
        <v>42</v>
      </c>
      <c r="B23" s="92"/>
      <c r="C23" s="92"/>
      <c r="D23" s="26"/>
      <c r="E23" s="26"/>
      <c r="F23" s="26"/>
      <c r="G23" s="23"/>
      <c r="H23" s="23"/>
      <c r="I23" s="27"/>
      <c r="J23" s="23"/>
      <c r="K23" s="23"/>
      <c r="L23" s="31"/>
      <c r="M23" s="27"/>
      <c r="N23" s="72"/>
      <c r="O23" s="72"/>
      <c r="P23" s="72"/>
      <c r="R23" s="44"/>
    </row>
    <row r="24" spans="1:18" s="4" customFormat="1" ht="85.5" customHeight="1">
      <c r="A24" s="28"/>
      <c r="B24" s="29" t="s">
        <v>21</v>
      </c>
      <c r="C24" s="28"/>
      <c r="D24" s="30"/>
      <c r="E24" s="53"/>
      <c r="F24" s="53"/>
      <c r="G24" s="31">
        <f>I24+J24</f>
        <v>40000</v>
      </c>
      <c r="H24" s="31">
        <f>J24+K24</f>
        <v>40000</v>
      </c>
      <c r="I24" s="32"/>
      <c r="J24" s="31">
        <f>L24+M24</f>
        <v>40000</v>
      </c>
      <c r="K24" s="31"/>
      <c r="L24" s="31"/>
      <c r="M24" s="31">
        <v>40000</v>
      </c>
      <c r="N24" s="40"/>
      <c r="O24" s="40"/>
      <c r="P24" s="40"/>
      <c r="R24" s="44"/>
    </row>
    <row r="25" spans="1:18" s="4" customFormat="1" ht="15" customHeight="1">
      <c r="A25" s="28"/>
      <c r="B25" s="33" t="s">
        <v>20</v>
      </c>
      <c r="C25" s="34"/>
      <c r="D25" s="13"/>
      <c r="E25" s="54"/>
      <c r="F25" s="54"/>
      <c r="G25" s="32">
        <f>G24</f>
        <v>40000</v>
      </c>
      <c r="H25" s="32">
        <f>H24</f>
        <v>40000</v>
      </c>
      <c r="I25" s="32"/>
      <c r="J25" s="32">
        <f>L25+M25</f>
        <v>40000</v>
      </c>
      <c r="K25" s="32">
        <f>K24</f>
        <v>0</v>
      </c>
      <c r="L25" s="32">
        <f>SUM(L24)</f>
        <v>0</v>
      </c>
      <c r="M25" s="32">
        <f>SUM(M24)</f>
        <v>40000</v>
      </c>
      <c r="N25" s="73"/>
      <c r="O25" s="73"/>
      <c r="P25" s="73"/>
      <c r="R25" s="44"/>
    </row>
    <row r="26" spans="1:18" s="4" customFormat="1" ht="17.25" customHeight="1">
      <c r="A26" s="28"/>
      <c r="B26" s="13" t="s">
        <v>14</v>
      </c>
      <c r="C26" s="13"/>
      <c r="D26" s="13"/>
      <c r="E26" s="38"/>
      <c r="F26" s="39"/>
      <c r="G26" s="42">
        <f>G25+G22+G16+G11</f>
        <v>1287125.22</v>
      </c>
      <c r="H26" s="42">
        <f>H25+H22+H16+H11</f>
        <v>1287125.22</v>
      </c>
      <c r="I26" s="42">
        <f>I25+I22+I16+I11</f>
        <v>317123.21999999997</v>
      </c>
      <c r="J26" s="42">
        <f>J25+J22+J16+J11</f>
        <v>970000</v>
      </c>
      <c r="K26" s="42">
        <f>K25+K22+K16+K11</f>
        <v>64497.32</v>
      </c>
      <c r="L26" s="42">
        <v>500000</v>
      </c>
      <c r="M26" s="42">
        <f>M25+M22+M16+M11</f>
        <v>470000</v>
      </c>
      <c r="N26" s="74"/>
      <c r="O26" s="74"/>
      <c r="P26" s="74"/>
      <c r="R26" s="52"/>
    </row>
    <row r="27" spans="1:18" s="4" customFormat="1" ht="12" customHeight="1">
      <c r="A27" s="28"/>
      <c r="B27" s="13"/>
      <c r="C27" s="13"/>
      <c r="D27" s="13"/>
      <c r="E27" s="38"/>
      <c r="F27" s="39"/>
      <c r="G27" s="31"/>
      <c r="H27" s="31"/>
      <c r="I27" s="31"/>
      <c r="J27" s="31"/>
      <c r="K27" s="31"/>
      <c r="L27" s="55"/>
      <c r="M27" s="55"/>
      <c r="R27" s="44"/>
    </row>
    <row r="28" spans="1:18" s="4" customFormat="1" ht="12" customHeight="1">
      <c r="A28" s="37"/>
      <c r="B28" s="57"/>
      <c r="C28" s="57"/>
      <c r="D28" s="57"/>
      <c r="E28" s="58"/>
      <c r="F28" s="59"/>
      <c r="G28" s="40"/>
      <c r="H28" s="40"/>
      <c r="I28" s="40"/>
      <c r="J28" s="40"/>
      <c r="K28" s="40"/>
      <c r="R28" s="44"/>
    </row>
    <row r="29" spans="1:18" s="4" customFormat="1" ht="20.25" customHeight="1">
      <c r="A29" s="37"/>
      <c r="B29" s="57"/>
      <c r="C29" s="57"/>
      <c r="D29" s="57"/>
      <c r="E29" s="58"/>
      <c r="F29" s="59"/>
      <c r="G29" s="40"/>
      <c r="H29" s="40"/>
      <c r="I29" s="40"/>
      <c r="J29" s="40"/>
      <c r="K29" s="40"/>
      <c r="R29" s="44"/>
    </row>
    <row r="30" spans="1:18" s="4" customFormat="1" ht="21" customHeight="1">
      <c r="A30" s="37"/>
      <c r="B30" s="47"/>
      <c r="C30" s="3"/>
      <c r="D30" s="3"/>
      <c r="E30" s="48"/>
      <c r="F30" s="49"/>
      <c r="G30" s="40"/>
      <c r="H30" s="40"/>
      <c r="I30" s="40"/>
      <c r="J30" s="90"/>
      <c r="K30" s="90"/>
      <c r="O30" s="45"/>
      <c r="R30" s="44"/>
    </row>
    <row r="31" spans="1:18" ht="42" customHeight="1">
      <c r="A31" s="35"/>
      <c r="B31" s="36"/>
      <c r="C31" s="91"/>
      <c r="D31" s="91"/>
      <c r="E31" s="91"/>
      <c r="F31" s="91"/>
      <c r="G31" s="88"/>
      <c r="H31" s="88"/>
      <c r="I31" s="88"/>
      <c r="J31" s="86"/>
      <c r="K31" s="86"/>
      <c r="L31" s="56"/>
      <c r="M31" s="56"/>
      <c r="N31" s="56"/>
      <c r="O31" s="56"/>
      <c r="P31" s="56"/>
    </row>
    <row r="32" spans="1:18" ht="36" customHeight="1">
      <c r="A32" s="6"/>
      <c r="B32" s="15"/>
      <c r="C32" s="16"/>
      <c r="D32" s="16"/>
      <c r="E32" s="16"/>
      <c r="F32" s="16"/>
      <c r="G32" s="17"/>
      <c r="H32" s="17"/>
      <c r="I32" s="17"/>
      <c r="J32" s="19"/>
      <c r="K32" s="19"/>
      <c r="L32" s="7"/>
      <c r="M32" s="46"/>
      <c r="N32" s="46"/>
      <c r="O32" s="46"/>
      <c r="P32" s="46"/>
    </row>
    <row r="33" spans="1:16" ht="27.75" customHeight="1">
      <c r="A33" s="6"/>
      <c r="C33" s="16"/>
      <c r="D33" s="16"/>
      <c r="E33" s="16"/>
      <c r="F33" s="16"/>
      <c r="G33" s="17"/>
      <c r="H33" s="17"/>
      <c r="I33" s="17"/>
      <c r="J33" s="19"/>
      <c r="K33" s="19"/>
      <c r="L33" s="7"/>
      <c r="M33" s="7"/>
      <c r="N33" s="7"/>
      <c r="O33" s="7"/>
      <c r="P33" s="7"/>
    </row>
    <row r="34" spans="1:16" ht="27.75" customHeight="1">
      <c r="A34" s="6"/>
      <c r="B34" s="21"/>
      <c r="C34" s="16"/>
      <c r="D34" s="16"/>
      <c r="E34" s="16"/>
      <c r="F34" s="16"/>
      <c r="G34" s="17"/>
      <c r="H34" s="17"/>
      <c r="I34" s="17"/>
      <c r="J34" s="19"/>
      <c r="K34" s="19"/>
      <c r="L34" s="7"/>
      <c r="M34" s="7"/>
      <c r="N34" s="7"/>
      <c r="O34" s="7"/>
      <c r="P34" s="7"/>
    </row>
    <row r="35" spans="1:16" ht="16.5" customHeight="1">
      <c r="A35" s="6"/>
      <c r="C35" s="14"/>
      <c r="D35" s="14"/>
      <c r="E35" s="15"/>
      <c r="F35" s="16"/>
      <c r="G35" s="87"/>
      <c r="H35" s="87"/>
      <c r="I35" s="87"/>
      <c r="J35" s="85"/>
      <c r="K35" s="85"/>
      <c r="L35" s="7"/>
      <c r="M35" s="7"/>
      <c r="N35" s="7"/>
      <c r="O35" s="7"/>
      <c r="P35" s="7"/>
    </row>
    <row r="36" spans="1:16" ht="27" customHeight="1">
      <c r="A36" s="6"/>
      <c r="B36" s="20"/>
      <c r="C36" s="6"/>
      <c r="D36" s="14"/>
      <c r="E36" s="15"/>
      <c r="F36" s="16"/>
      <c r="G36" s="17"/>
      <c r="H36" s="17"/>
      <c r="I36" s="17"/>
      <c r="J36" s="18"/>
      <c r="K36" s="18"/>
    </row>
    <row r="37" spans="1:16" ht="16.5" customHeight="1">
      <c r="A37" s="6"/>
      <c r="B37" s="14"/>
      <c r="C37" s="14"/>
      <c r="D37" s="14"/>
      <c r="E37" s="15"/>
      <c r="F37" s="16"/>
      <c r="G37" s="17"/>
      <c r="H37" s="17"/>
      <c r="I37" s="17"/>
      <c r="J37" s="18"/>
      <c r="K37" s="18"/>
      <c r="L37" s="7"/>
      <c r="M37" s="7"/>
      <c r="N37" s="7"/>
      <c r="O37" s="7"/>
      <c r="P37" s="7"/>
    </row>
    <row r="38" spans="1:16">
      <c r="A38" s="6"/>
      <c r="C38" s="6"/>
      <c r="D38" s="6"/>
      <c r="E38" s="6"/>
      <c r="F38" s="6"/>
      <c r="G38" s="9"/>
      <c r="H38" s="9"/>
      <c r="I38" s="9"/>
      <c r="J38" s="5"/>
      <c r="K38" s="5"/>
      <c r="L38" s="5"/>
      <c r="M38" s="5"/>
      <c r="N38" s="5"/>
      <c r="O38" s="5"/>
      <c r="P38" s="5"/>
    </row>
    <row r="39" spans="1:16">
      <c r="A39" s="6"/>
      <c r="B39" s="6"/>
      <c r="C39" s="6"/>
      <c r="D39" s="6"/>
      <c r="E39" s="6"/>
      <c r="F39" s="6"/>
      <c r="G39" s="10"/>
      <c r="H39" s="10"/>
      <c r="I39" s="10"/>
      <c r="J39" s="5"/>
      <c r="K39" s="5"/>
      <c r="L39" s="5"/>
      <c r="M39" s="5"/>
      <c r="N39" s="5"/>
      <c r="O39" s="5"/>
      <c r="P39" s="5"/>
    </row>
    <row r="40" spans="1:16">
      <c r="A40" s="6"/>
      <c r="B40" s="6"/>
      <c r="C40" s="6"/>
      <c r="D40" s="6"/>
      <c r="E40" s="6"/>
      <c r="F40" s="6"/>
      <c r="G40" s="11"/>
      <c r="H40" s="11"/>
      <c r="I40" s="11"/>
      <c r="J40" s="5"/>
      <c r="K40" s="5"/>
      <c r="L40" s="5"/>
      <c r="M40" s="5"/>
      <c r="N40" s="5"/>
      <c r="O40" s="5"/>
      <c r="P40" s="5"/>
    </row>
    <row r="41" spans="1:16">
      <c r="A41" s="6"/>
      <c r="B41" s="6"/>
      <c r="C41" s="6"/>
      <c r="D41" s="6"/>
      <c r="E41" s="6"/>
      <c r="F41" s="6"/>
      <c r="G41" s="11"/>
      <c r="H41" s="11"/>
      <c r="I41" s="11"/>
      <c r="J41" s="5"/>
      <c r="K41" s="5"/>
      <c r="L41" s="5"/>
      <c r="M41" s="5"/>
      <c r="N41" s="5"/>
      <c r="O41" s="5"/>
      <c r="P41" s="5"/>
    </row>
    <row r="42" spans="1:16">
      <c r="A42" s="6"/>
      <c r="B42" s="6"/>
      <c r="C42" s="6"/>
      <c r="D42" s="6"/>
      <c r="E42" s="6"/>
      <c r="F42" s="6"/>
      <c r="G42" s="11"/>
      <c r="H42" s="11"/>
      <c r="I42" s="11"/>
      <c r="J42" s="5"/>
      <c r="K42" s="5"/>
      <c r="L42" s="5"/>
      <c r="M42" s="5"/>
      <c r="N42" s="5"/>
      <c r="O42" s="5"/>
      <c r="P42" s="5"/>
    </row>
    <row r="43" spans="1:16">
      <c r="A43" s="6"/>
      <c r="B43" s="6"/>
      <c r="C43" s="6"/>
      <c r="D43" s="6"/>
      <c r="E43" s="6"/>
      <c r="F43" s="6"/>
      <c r="G43" s="11"/>
      <c r="H43" s="11"/>
      <c r="I43" s="11"/>
      <c r="J43" s="5"/>
      <c r="K43" s="5"/>
      <c r="L43" s="5"/>
      <c r="M43" s="5"/>
      <c r="N43" s="5"/>
      <c r="O43" s="5"/>
      <c r="P43" s="5"/>
    </row>
    <row r="44" spans="1:16">
      <c r="A44" s="6"/>
      <c r="B44" s="6"/>
      <c r="C44" s="6"/>
      <c r="D44" s="6"/>
      <c r="E44" s="6"/>
      <c r="F44" s="6"/>
      <c r="G44" s="11"/>
      <c r="H44" s="11"/>
      <c r="I44" s="11"/>
      <c r="J44" s="5"/>
      <c r="K44" s="5"/>
      <c r="L44" s="5"/>
      <c r="M44" s="5"/>
      <c r="N44" s="5"/>
      <c r="O44" s="5"/>
      <c r="P44" s="5"/>
    </row>
    <row r="45" spans="1:16">
      <c r="A45" s="6"/>
      <c r="B45" s="6"/>
      <c r="C45" s="6"/>
      <c r="D45" s="6"/>
      <c r="E45" s="6"/>
      <c r="F45" s="6"/>
      <c r="G45" s="12"/>
      <c r="H45" s="12"/>
      <c r="I45" s="12"/>
      <c r="J45" s="5"/>
      <c r="K45" s="5"/>
      <c r="L45" s="5"/>
      <c r="M45" s="5"/>
      <c r="N45" s="5"/>
      <c r="O45" s="5"/>
      <c r="P45" s="5"/>
    </row>
    <row r="46" spans="1:16">
      <c r="A46" s="6"/>
      <c r="B46" s="6"/>
      <c r="C46" s="6"/>
      <c r="D46" s="6"/>
      <c r="E46" s="6"/>
      <c r="F46" s="6"/>
      <c r="J46" s="5"/>
      <c r="K46" s="5"/>
      <c r="L46" s="5"/>
      <c r="M46" s="5"/>
      <c r="N46" s="5"/>
      <c r="O46" s="5"/>
      <c r="P46" s="5"/>
    </row>
    <row r="47" spans="1:16">
      <c r="A47" s="6"/>
      <c r="B47" s="6"/>
      <c r="C47" s="6"/>
      <c r="D47" s="6"/>
      <c r="E47" s="6"/>
      <c r="F47" s="6"/>
      <c r="J47" s="5"/>
      <c r="K47" s="5"/>
      <c r="L47" s="5"/>
      <c r="M47" s="5"/>
      <c r="N47" s="5"/>
      <c r="O47" s="5"/>
      <c r="P47" s="5"/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5"/>
      <c r="K48" s="5"/>
      <c r="L48" s="5"/>
      <c r="M48" s="5"/>
      <c r="N48" s="5"/>
      <c r="O48" s="5"/>
      <c r="P48" s="5"/>
    </row>
    <row r="49" spans="1:16">
      <c r="A49" s="6"/>
      <c r="B49" s="6"/>
      <c r="C49" s="6"/>
      <c r="D49" s="6"/>
      <c r="E49" s="6"/>
      <c r="F49" s="6"/>
      <c r="G49" s="6"/>
      <c r="H49" s="6"/>
      <c r="I49" s="6"/>
      <c r="J49" s="5"/>
      <c r="K49" s="5"/>
      <c r="L49" s="5"/>
      <c r="M49" s="5"/>
      <c r="N49" s="5"/>
      <c r="O49" s="5"/>
      <c r="P49" s="5"/>
    </row>
    <row r="50" spans="1:16">
      <c r="A50" s="6"/>
      <c r="B50" s="6"/>
      <c r="C50" s="6"/>
      <c r="D50" s="6"/>
      <c r="E50" s="6"/>
      <c r="F50" s="6"/>
      <c r="G50" s="6"/>
      <c r="H50" s="6"/>
      <c r="I50" s="6"/>
      <c r="J50" s="5"/>
      <c r="K50" s="5"/>
      <c r="L50" s="5"/>
      <c r="M50" s="5"/>
      <c r="N50" s="5"/>
      <c r="O50" s="5"/>
      <c r="P50" s="5"/>
    </row>
    <row r="51" spans="1:16">
      <c r="A51" s="6"/>
      <c r="B51" s="6"/>
      <c r="C51" s="6"/>
      <c r="D51" s="6"/>
      <c r="E51" s="6"/>
      <c r="F51" s="6"/>
      <c r="G51" s="6"/>
      <c r="H51" s="6"/>
      <c r="I51" s="6"/>
      <c r="J51" s="5"/>
      <c r="K51" s="5"/>
      <c r="L51" s="5"/>
      <c r="M51" s="5"/>
      <c r="N51" s="5"/>
      <c r="O51" s="5"/>
      <c r="P51" s="5"/>
    </row>
    <row r="52" spans="1:16">
      <c r="A52" s="6"/>
      <c r="B52" s="6"/>
      <c r="C52" s="6"/>
      <c r="D52" s="6"/>
      <c r="E52" s="6"/>
      <c r="F52" s="6"/>
      <c r="G52" s="6"/>
      <c r="H52" s="6"/>
      <c r="I52" s="6"/>
      <c r="J52" s="5"/>
      <c r="K52" s="5"/>
      <c r="L52" s="5"/>
      <c r="M52" s="5"/>
      <c r="N52" s="5"/>
      <c r="O52" s="5"/>
      <c r="P52" s="5"/>
    </row>
    <row r="53" spans="1:16">
      <c r="A53" s="6"/>
      <c r="B53" s="6"/>
      <c r="C53" s="6"/>
      <c r="D53" s="6"/>
      <c r="E53" s="6"/>
      <c r="F53" s="6"/>
      <c r="G53" s="6"/>
      <c r="H53" s="6"/>
      <c r="I53" s="6"/>
      <c r="J53" s="5"/>
      <c r="K53" s="5"/>
      <c r="L53" s="5"/>
      <c r="M53" s="5"/>
      <c r="N53" s="5"/>
      <c r="O53" s="5"/>
      <c r="P53" s="5"/>
    </row>
    <row r="54" spans="1:16">
      <c r="B54" s="6"/>
      <c r="C54" s="6"/>
      <c r="D54" s="6"/>
      <c r="E54" s="6"/>
      <c r="F54" s="6"/>
      <c r="G54" s="6"/>
      <c r="H54" s="6"/>
      <c r="I54" s="6"/>
      <c r="J54" s="5"/>
      <c r="K54" s="5"/>
      <c r="L54" s="5"/>
      <c r="M54" s="5"/>
      <c r="N54" s="5"/>
      <c r="O54" s="5"/>
      <c r="P54" s="5"/>
    </row>
    <row r="55" spans="1:16">
      <c r="B55" s="6"/>
      <c r="C55" s="6"/>
      <c r="D55" s="6"/>
      <c r="E55" s="6"/>
      <c r="F55" s="6"/>
      <c r="G55" s="6"/>
      <c r="H55" s="6"/>
      <c r="I55" s="6"/>
      <c r="J55" s="5"/>
      <c r="K55" s="5"/>
      <c r="L55" s="5"/>
      <c r="M55" s="5"/>
      <c r="N55" s="5"/>
      <c r="O55" s="5"/>
      <c r="P55" s="5"/>
    </row>
    <row r="56" spans="1:16">
      <c r="B56" s="6"/>
      <c r="C56" s="6"/>
      <c r="D56" s="6"/>
      <c r="E56" s="6"/>
      <c r="F56" s="6"/>
      <c r="G56" s="6"/>
      <c r="H56" s="6"/>
      <c r="I56" s="6"/>
      <c r="J56" s="5"/>
      <c r="K56" s="5"/>
      <c r="L56" s="5"/>
      <c r="M56" s="5"/>
      <c r="N56" s="5"/>
      <c r="O56" s="5"/>
      <c r="P56" s="5"/>
    </row>
    <row r="57" spans="1:16">
      <c r="B57" s="6"/>
      <c r="C57" s="6"/>
      <c r="D57" s="6"/>
      <c r="E57" s="6"/>
      <c r="F57" s="6"/>
      <c r="G57" s="6"/>
      <c r="H57" s="6"/>
      <c r="I57" s="6"/>
      <c r="J57" s="5"/>
      <c r="K57" s="5"/>
      <c r="L57" s="5"/>
      <c r="M57" s="5"/>
      <c r="N57" s="5"/>
      <c r="O57" s="5"/>
      <c r="P57" s="5"/>
    </row>
    <row r="58" spans="1:16">
      <c r="B58" s="6"/>
      <c r="C58" s="6"/>
      <c r="D58" s="6"/>
      <c r="E58" s="6"/>
      <c r="F58" s="6"/>
      <c r="G58" s="6"/>
      <c r="H58" s="6"/>
      <c r="I58" s="6"/>
      <c r="J58" s="5"/>
      <c r="K58" s="5"/>
      <c r="L58" s="5"/>
      <c r="M58" s="5"/>
      <c r="N58" s="5"/>
      <c r="O58" s="5"/>
      <c r="P58" s="5"/>
    </row>
    <row r="59" spans="1:16">
      <c r="B59" s="6"/>
      <c r="C59" s="6"/>
      <c r="D59" s="6"/>
      <c r="E59" s="6"/>
      <c r="F59" s="6"/>
      <c r="G59" s="6"/>
      <c r="H59" s="6"/>
      <c r="I59" s="6"/>
      <c r="J59" s="5"/>
      <c r="K59" s="5"/>
      <c r="L59" s="5"/>
      <c r="M59" s="5"/>
      <c r="N59" s="5"/>
      <c r="O59" s="5"/>
      <c r="P59" s="5"/>
    </row>
    <row r="60" spans="1:16">
      <c r="B60" s="6"/>
      <c r="C60" s="6"/>
      <c r="D60" s="6"/>
      <c r="E60" s="6"/>
      <c r="F60" s="6"/>
      <c r="G60" s="6"/>
      <c r="H60" s="6"/>
      <c r="I60" s="6"/>
      <c r="J60" s="5"/>
      <c r="K60" s="5"/>
      <c r="L60" s="5"/>
      <c r="M60" s="5"/>
      <c r="N60" s="5"/>
      <c r="O60" s="5"/>
      <c r="P60" s="5"/>
    </row>
    <row r="61" spans="1:16">
      <c r="B61" s="6"/>
      <c r="C61" s="6"/>
      <c r="D61" s="6"/>
      <c r="E61" s="6"/>
      <c r="F61" s="6"/>
      <c r="G61" s="6"/>
      <c r="H61" s="6"/>
      <c r="I61" s="6"/>
      <c r="J61" s="5"/>
      <c r="K61" s="5"/>
      <c r="L61" s="5"/>
      <c r="M61" s="5"/>
      <c r="N61" s="5"/>
      <c r="O61" s="5"/>
      <c r="P61" s="5"/>
    </row>
    <row r="62" spans="1:16">
      <c r="B62" s="6"/>
      <c r="C62" s="6"/>
      <c r="D62" s="6"/>
      <c r="E62" s="6"/>
      <c r="F62" s="6"/>
      <c r="G62" s="6"/>
      <c r="H62" s="6"/>
      <c r="I62" s="6"/>
      <c r="J62" s="5"/>
      <c r="K62" s="5"/>
      <c r="L62" s="5"/>
      <c r="M62" s="5"/>
      <c r="N62" s="5"/>
      <c r="O62" s="5"/>
      <c r="P62" s="5"/>
    </row>
    <row r="63" spans="1:16">
      <c r="B63" s="6"/>
      <c r="C63" s="6"/>
      <c r="D63" s="6"/>
      <c r="E63" s="6"/>
      <c r="F63" s="6"/>
      <c r="G63" s="6"/>
      <c r="H63" s="6"/>
      <c r="I63" s="6"/>
      <c r="J63" s="5"/>
      <c r="K63" s="5"/>
      <c r="L63" s="5"/>
      <c r="M63" s="5"/>
      <c r="N63" s="5"/>
      <c r="O63" s="5"/>
      <c r="P63" s="5"/>
    </row>
    <row r="64" spans="1:16">
      <c r="B64" s="6"/>
      <c r="C64" s="6"/>
      <c r="D64" s="6"/>
      <c r="E64" s="6"/>
      <c r="F64" s="6"/>
      <c r="G64" s="6"/>
      <c r="H64" s="6"/>
      <c r="I64" s="6"/>
      <c r="J64" s="5"/>
      <c r="K64" s="5"/>
    </row>
    <row r="65" spans="2:11">
      <c r="B65" s="6"/>
      <c r="C65" s="6"/>
      <c r="D65" s="6"/>
      <c r="E65" s="6"/>
      <c r="F65" s="6"/>
      <c r="G65" s="6"/>
      <c r="H65" s="6"/>
      <c r="I65" s="6"/>
      <c r="J65" s="5"/>
      <c r="K65" s="5"/>
    </row>
    <row r="66" spans="2:11">
      <c r="B66" s="6"/>
      <c r="C66" s="6"/>
      <c r="D66" s="6"/>
      <c r="E66" s="6"/>
      <c r="F66" s="6"/>
      <c r="G66" s="6"/>
      <c r="H66" s="6"/>
      <c r="I66" s="6"/>
      <c r="J66" s="5"/>
      <c r="K66" s="5"/>
    </row>
    <row r="67" spans="2:11">
      <c r="B67" s="6"/>
      <c r="C67" s="6"/>
      <c r="D67" s="6"/>
      <c r="G67" s="6"/>
      <c r="H67" s="6"/>
      <c r="I67" s="6"/>
      <c r="J67" s="5"/>
      <c r="K67" s="5"/>
    </row>
    <row r="68" spans="2:11">
      <c r="B68" s="6"/>
      <c r="G68" s="6"/>
      <c r="H68" s="6"/>
      <c r="I68" s="6"/>
      <c r="J68" s="5"/>
      <c r="K68" s="5"/>
    </row>
    <row r="69" spans="2:11">
      <c r="B69" s="6"/>
      <c r="G69" s="6"/>
      <c r="H69" s="6"/>
      <c r="I69" s="6"/>
    </row>
    <row r="70" spans="2:11">
      <c r="G70" s="6"/>
      <c r="H70" s="6"/>
      <c r="I70" s="6"/>
    </row>
    <row r="71" spans="2:11">
      <c r="G71" s="6"/>
      <c r="H71" s="6"/>
      <c r="I71" s="6"/>
    </row>
    <row r="72" spans="2:11">
      <c r="G72" s="6"/>
      <c r="H72" s="6"/>
      <c r="I72" s="6"/>
    </row>
    <row r="73" spans="2:11">
      <c r="G73" s="6"/>
      <c r="H73" s="6"/>
      <c r="I73" s="6"/>
    </row>
    <row r="74" spans="2:11">
      <c r="G74" s="6"/>
      <c r="H74" s="6"/>
      <c r="I74" s="6"/>
    </row>
    <row r="75" spans="2:11">
      <c r="G75" s="6"/>
      <c r="H75" s="6"/>
      <c r="I75" s="6"/>
    </row>
    <row r="76" spans="2:11">
      <c r="G76" s="6"/>
      <c r="H76" s="6"/>
      <c r="I76" s="6"/>
    </row>
    <row r="77" spans="2:11">
      <c r="G77" s="6"/>
      <c r="H77" s="6"/>
      <c r="I77" s="6"/>
    </row>
    <row r="78" spans="2:11">
      <c r="G78" s="6"/>
      <c r="H78" s="6"/>
      <c r="I78" s="6"/>
    </row>
  </sheetData>
  <mergeCells count="27">
    <mergeCell ref="A2:M2"/>
    <mergeCell ref="E3:F3"/>
    <mergeCell ref="C31:F31"/>
    <mergeCell ref="A23:C23"/>
    <mergeCell ref="A17:C17"/>
    <mergeCell ref="F4:F6"/>
    <mergeCell ref="A3:A6"/>
    <mergeCell ref="E4:E6"/>
    <mergeCell ref="C3:C6"/>
    <mergeCell ref="D3:D6"/>
    <mergeCell ref="B3:B6"/>
    <mergeCell ref="A8:E8"/>
    <mergeCell ref="A12:E12"/>
    <mergeCell ref="J35:K35"/>
    <mergeCell ref="J31:K31"/>
    <mergeCell ref="G35:I35"/>
    <mergeCell ref="G31:I31"/>
    <mergeCell ref="G3:H3"/>
    <mergeCell ref="I3:I6"/>
    <mergeCell ref="J4:J6"/>
    <mergeCell ref="K4:M4"/>
    <mergeCell ref="K5:K6"/>
    <mergeCell ref="L5:M5"/>
    <mergeCell ref="J3:M3"/>
    <mergeCell ref="H4:H6"/>
    <mergeCell ref="G4:G6"/>
    <mergeCell ref="J30:K30"/>
  </mergeCells>
  <phoneticPr fontId="1" type="noConversion"/>
  <pageMargins left="0.39370078740157483" right="0.39370078740157483" top="0.59055118110236227" bottom="0.59055118110236227" header="0" footer="0.51181102362204722"/>
  <pageSetup paperSize="9" scale="72" orientation="landscape" r:id="rId1"/>
  <headerFooter alignWithMargins="0"/>
  <rowBreaks count="1" manualBreakCount="1">
    <brk id="2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L9"/>
  <sheetViews>
    <sheetView view="pageBreakPreview" topLeftCell="B1" zoomScale="60" workbookViewId="0">
      <selection activeCell="C9" sqref="C9:H9"/>
    </sheetView>
  </sheetViews>
  <sheetFormatPr defaultRowHeight="13.2"/>
  <cols>
    <col min="3" max="3" width="54" customWidth="1"/>
    <col min="4" max="4" width="15.109375" customWidth="1"/>
    <col min="5" max="5" width="10.88671875" customWidth="1"/>
    <col min="6" max="6" width="11.6640625" customWidth="1"/>
    <col min="7" max="7" width="12.109375" customWidth="1"/>
    <col min="10" max="10" width="49.5546875" customWidth="1"/>
    <col min="12" max="12" width="15.88671875" customWidth="1"/>
  </cols>
  <sheetData>
    <row r="2" spans="2:12" ht="16.2">
      <c r="B2" s="98" t="s">
        <v>19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>
      <c r="B3" s="99" t="s">
        <v>1</v>
      </c>
      <c r="C3" s="102" t="s">
        <v>0</v>
      </c>
      <c r="D3" s="105" t="s">
        <v>46</v>
      </c>
      <c r="E3" s="108" t="s">
        <v>10</v>
      </c>
      <c r="F3" s="109"/>
      <c r="G3" s="105" t="s">
        <v>17</v>
      </c>
      <c r="H3" s="112" t="s">
        <v>15</v>
      </c>
      <c r="I3" s="113"/>
      <c r="J3" s="114"/>
      <c r="K3" s="108" t="s">
        <v>13</v>
      </c>
      <c r="L3" s="109"/>
    </row>
    <row r="4" spans="2:12" ht="44.25" customHeight="1">
      <c r="B4" s="100"/>
      <c r="C4" s="103"/>
      <c r="D4" s="106"/>
      <c r="E4" s="110"/>
      <c r="F4" s="111"/>
      <c r="G4" s="106"/>
      <c r="H4" s="115"/>
      <c r="I4" s="116"/>
      <c r="J4" s="117"/>
      <c r="K4" s="121"/>
      <c r="L4" s="122"/>
    </row>
    <row r="5" spans="2:12" ht="31.2">
      <c r="B5" s="101"/>
      <c r="C5" s="104"/>
      <c r="D5" s="107"/>
      <c r="E5" s="22" t="s">
        <v>11</v>
      </c>
      <c r="F5" s="22" t="s">
        <v>18</v>
      </c>
      <c r="G5" s="107"/>
      <c r="H5" s="118"/>
      <c r="I5" s="119"/>
      <c r="J5" s="120"/>
      <c r="K5" s="110"/>
      <c r="L5" s="111"/>
    </row>
    <row r="6" spans="2:12" ht="83.25" customHeight="1">
      <c r="B6" s="24">
        <v>1</v>
      </c>
      <c r="C6" s="41" t="s">
        <v>41</v>
      </c>
      <c r="D6" s="77">
        <v>2.5</v>
      </c>
      <c r="E6" s="62" t="s">
        <v>58</v>
      </c>
      <c r="F6" s="62" t="s">
        <v>47</v>
      </c>
      <c r="G6" s="61">
        <v>1136</v>
      </c>
      <c r="H6" s="95" t="s">
        <v>45</v>
      </c>
      <c r="I6" s="96"/>
      <c r="J6" s="97"/>
      <c r="K6" s="95" t="s">
        <v>59</v>
      </c>
      <c r="L6" s="97"/>
    </row>
    <row r="7" spans="2:12" ht="43.5" customHeight="1">
      <c r="B7" s="49"/>
      <c r="C7" s="78"/>
      <c r="D7" s="79"/>
      <c r="E7" s="80"/>
      <c r="F7" s="80"/>
      <c r="G7" s="81"/>
      <c r="H7" s="49"/>
      <c r="I7" s="49"/>
      <c r="J7" s="49"/>
      <c r="K7" s="49"/>
      <c r="L7" s="49"/>
    </row>
    <row r="9" spans="2:12" ht="21">
      <c r="C9" s="47"/>
    </row>
  </sheetData>
  <mergeCells count="10">
    <mergeCell ref="H6:J6"/>
    <mergeCell ref="K6:L6"/>
    <mergeCell ref="B2:L2"/>
    <mergeCell ref="B3:B5"/>
    <mergeCell ref="C3:C5"/>
    <mergeCell ref="D3:D5"/>
    <mergeCell ref="E3:F4"/>
    <mergeCell ref="G3:G5"/>
    <mergeCell ref="H3:J5"/>
    <mergeCell ref="K3:L5"/>
  </mergeCells>
  <phoneticPr fontId="1" type="noConversion"/>
  <pageMargins left="0.75" right="0.75" top="1" bottom="1" header="0.5" footer="0.5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H6:M15"/>
  <sheetViews>
    <sheetView view="pageBreakPreview" zoomScale="130" zoomScaleSheetLayoutView="130" workbookViewId="0">
      <selection activeCell="N27" sqref="N27"/>
    </sheetView>
  </sheetViews>
  <sheetFormatPr defaultRowHeight="13.2"/>
  <cols>
    <col min="8" max="8" width="17.6640625" customWidth="1"/>
    <col min="12" max="12" width="11.33203125" customWidth="1"/>
    <col min="13" max="13" width="20.6640625" customWidth="1"/>
  </cols>
  <sheetData>
    <row r="6" spans="8:13">
      <c r="H6" s="123" t="s">
        <v>39</v>
      </c>
      <c r="I6" s="123"/>
      <c r="J6" s="123"/>
      <c r="K6" s="123"/>
      <c r="L6" s="123"/>
      <c r="M6" s="123"/>
    </row>
    <row r="7" spans="8:13">
      <c r="H7" s="124" t="s">
        <v>25</v>
      </c>
      <c r="I7" s="126" t="s">
        <v>27</v>
      </c>
      <c r="J7" s="127"/>
      <c r="K7" s="127"/>
      <c r="L7" s="128"/>
      <c r="M7" s="129" t="s">
        <v>26</v>
      </c>
    </row>
    <row r="8" spans="8:13">
      <c r="H8" s="125"/>
      <c r="I8" s="50" t="s">
        <v>28</v>
      </c>
      <c r="J8" s="50" t="s">
        <v>29</v>
      </c>
      <c r="K8" s="50" t="s">
        <v>30</v>
      </c>
      <c r="L8" s="50" t="s">
        <v>31</v>
      </c>
      <c r="M8" s="130"/>
    </row>
    <row r="9" spans="8:13">
      <c r="H9" s="50" t="s">
        <v>32</v>
      </c>
      <c r="I9" s="50">
        <v>176.8</v>
      </c>
      <c r="J9" s="50">
        <v>146.1</v>
      </c>
      <c r="K9" s="50">
        <v>154.6</v>
      </c>
      <c r="L9" s="50">
        <v>154.6</v>
      </c>
      <c r="M9" s="51"/>
    </row>
    <row r="10" spans="8:13">
      <c r="H10" s="50" t="s">
        <v>33</v>
      </c>
      <c r="I10" s="50">
        <v>5.3</v>
      </c>
      <c r="J10" s="50">
        <v>3.2</v>
      </c>
      <c r="K10" s="50">
        <v>5</v>
      </c>
      <c r="L10" s="50">
        <v>5</v>
      </c>
      <c r="M10" s="50"/>
    </row>
    <row r="11" spans="8:13">
      <c r="H11" s="50" t="s">
        <v>37</v>
      </c>
      <c r="I11" s="50">
        <v>4.2</v>
      </c>
      <c r="J11" s="50">
        <v>0</v>
      </c>
      <c r="K11" s="50">
        <v>0</v>
      </c>
      <c r="L11" s="50">
        <v>0</v>
      </c>
      <c r="M11" s="50"/>
    </row>
    <row r="12" spans="8:13">
      <c r="H12" s="50" t="s">
        <v>34</v>
      </c>
      <c r="I12" s="50">
        <v>6.8</v>
      </c>
      <c r="J12" s="50">
        <v>4.5</v>
      </c>
      <c r="K12" s="50">
        <v>6.8</v>
      </c>
      <c r="L12" s="50">
        <v>6.8</v>
      </c>
      <c r="M12" s="50"/>
    </row>
    <row r="13" spans="8:13">
      <c r="H13" s="50" t="s">
        <v>35</v>
      </c>
      <c r="I13" s="50">
        <v>1.9</v>
      </c>
      <c r="J13" s="50">
        <v>0</v>
      </c>
      <c r="K13" s="50">
        <v>0</v>
      </c>
      <c r="L13" s="50">
        <v>0</v>
      </c>
      <c r="M13" s="50"/>
    </row>
    <row r="14" spans="8:13">
      <c r="H14" s="50" t="s">
        <v>36</v>
      </c>
      <c r="I14" s="50">
        <v>3.6</v>
      </c>
      <c r="J14" s="50">
        <v>3.6</v>
      </c>
      <c r="K14" s="50">
        <v>4.9000000000000004</v>
      </c>
      <c r="L14" s="50">
        <v>4.9000000000000004</v>
      </c>
      <c r="M14" s="50"/>
    </row>
    <row r="15" spans="8:13">
      <c r="H15" s="50" t="s">
        <v>38</v>
      </c>
      <c r="I15" s="50">
        <f>I9+I11+I10+I12+I13+I14</f>
        <v>198.60000000000002</v>
      </c>
      <c r="J15" s="50">
        <f t="shared" ref="J15:L15" si="0">J9+J11+J10+J12+J13+J14</f>
        <v>157.39999999999998</v>
      </c>
      <c r="K15" s="50">
        <f t="shared" si="0"/>
        <v>171.3</v>
      </c>
      <c r="L15" s="50">
        <f t="shared" si="0"/>
        <v>171.3</v>
      </c>
      <c r="M15" s="50"/>
    </row>
  </sheetData>
  <mergeCells count="4">
    <mergeCell ref="H6:M6"/>
    <mergeCell ref="H7:H8"/>
    <mergeCell ref="I7:L7"/>
    <mergeCell ref="M7:M8"/>
  </mergeCells>
  <phoneticPr fontId="1" type="noConversion"/>
  <pageMargins left="0.75" right="0.75" top="1" bottom="1" header="0.5" footer="0.5"/>
  <pageSetup paperSize="9" scale="1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жилотдел</dc:creator>
  <cp:lastModifiedBy>Идеалогия-3</cp:lastModifiedBy>
  <cp:lastPrinted>2025-01-13T06:20:56Z</cp:lastPrinted>
  <dcterms:created xsi:type="dcterms:W3CDTF">2017-01-11T09:19:13Z</dcterms:created>
  <dcterms:modified xsi:type="dcterms:W3CDTF">2025-01-29T12:19:10Z</dcterms:modified>
</cp:coreProperties>
</file>